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1" sheetId="1" r:id="rId1"/>
    <sheet name="2017-2023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<sst xmlns="http://schemas.openxmlformats.org/spreadsheetml/2006/main" count="189" uniqueCount="68">
  <si>
    <t>Показатели</t>
  </si>
  <si>
    <t>факт</t>
  </si>
  <si>
    <t xml:space="preserve">Прогноз </t>
  </si>
  <si>
    <t>Потребительский рынок</t>
  </si>
  <si>
    <t>Объем платных услуг населению</t>
  </si>
  <si>
    <t>Услуги учреждений культуры ( в действующих ценах)</t>
  </si>
  <si>
    <t>тыс.руб.</t>
  </si>
  <si>
    <t>Занятость</t>
  </si>
  <si>
    <t>чел.</t>
  </si>
  <si>
    <t>Численность официально зарегистрированных безработных (по результатам выборочного обследования)</t>
  </si>
  <si>
    <t>Социальная сфера</t>
  </si>
  <si>
    <t>Обеспеченность:</t>
  </si>
  <si>
    <t>общедоступными библиотеками</t>
  </si>
  <si>
    <t>единиц</t>
  </si>
  <si>
    <t>учреждениями культурно- досугового  типа</t>
  </si>
  <si>
    <t>Ед.</t>
  </si>
  <si>
    <t>спортивными площадками, залами. стадионами</t>
  </si>
  <si>
    <t>Транспорт</t>
  </si>
  <si>
    <t>Протяженность автомобильных дорог. Всего:</t>
  </si>
  <si>
    <t>км.</t>
  </si>
  <si>
    <t xml:space="preserve">Из общей протяженности автомобильных дорог- дороги с асфальтовым покрытием </t>
  </si>
  <si>
    <t>Жилищно- коммунальное хозяйство</t>
  </si>
  <si>
    <t>Количество предприятий, обслуживающих  жилищно- коммунальный комплекс в поселении</t>
  </si>
  <si>
    <t>ед.</t>
  </si>
  <si>
    <t>Общая протяженность коммунальных сетей . Всего:</t>
  </si>
  <si>
    <t>км</t>
  </si>
  <si>
    <t>в т.ч.- теплоснабжение</t>
  </si>
  <si>
    <t>-водоснабжение</t>
  </si>
  <si>
    <t>- водоотведение</t>
  </si>
  <si>
    <t>Общая площадь муниципального жилищного фонда</t>
  </si>
  <si>
    <t>тыс.м2</t>
  </si>
  <si>
    <t>в т.ч.:общая площадь ветхого, аварийного жилищного фонда</t>
  </si>
  <si>
    <t>Средняя обеспеченность населения общей площадью жилых домов ( на конец года)</t>
  </si>
  <si>
    <t>м2 на 1 чел.</t>
  </si>
  <si>
    <t>Число семей, получивших жилые помещения и улучшивших жилищные условия в течении года</t>
  </si>
  <si>
    <t>Количество квадратных метров площади, полученной семьями, улучшившими жилищные условия</t>
  </si>
  <si>
    <t>тыс.м2 общей площади</t>
  </si>
  <si>
    <t>Муниципальное имущество</t>
  </si>
  <si>
    <t>Наличие основных фондов, находящихся  в муниципальной собственности (по остаточной  балансовой стоимости)</t>
  </si>
  <si>
    <t>Территория</t>
  </si>
  <si>
    <t>Территория . Всего:</t>
  </si>
  <si>
    <t>тыс.га</t>
  </si>
  <si>
    <t>- территория, находящаяся в собственности</t>
  </si>
  <si>
    <t>Демография</t>
  </si>
  <si>
    <t>Численность постоянного населения (ср. годовая)</t>
  </si>
  <si>
    <t>тыс.чел.</t>
  </si>
  <si>
    <t>в т.ч. - городского</t>
  </si>
  <si>
    <t>- сельского</t>
  </si>
  <si>
    <t>Естественный прирост \убыль</t>
  </si>
  <si>
    <t>Органы местного самоуправления</t>
  </si>
  <si>
    <t>Численность работников органов местного самоуправления. Всего:</t>
  </si>
  <si>
    <t>в т.ч. - муниципальных служащих</t>
  </si>
  <si>
    <t>Расходы бюджета на содержание органов местного самоуправления</t>
  </si>
  <si>
    <t>тыс.руб</t>
  </si>
  <si>
    <t>оценка</t>
  </si>
  <si>
    <t xml:space="preserve">Еденица </t>
  </si>
  <si>
    <t>измерения</t>
  </si>
  <si>
    <t>ПРОГНОЗ СОЦИАЛЬНО ЭКОНОМИЧЕСКОГО РАЗВИТИЯ АЛЕКСАНДРОВСКОГО СЕЛЬСКОГО ПОСЕЛЕНИЯ
НА 2020-2022 ГОДЫ</t>
  </si>
  <si>
    <t>Средняя численность работников по организациям, не относящимся к объектам малого предпринимательства</t>
  </si>
  <si>
    <t>Строительство</t>
  </si>
  <si>
    <t>Оптовая и розничная торговля</t>
  </si>
  <si>
    <t>Транспортировка и хранение</t>
  </si>
  <si>
    <t>Деятельность финансовая и страховая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</si>
  <si>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</si>
  <si>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</si>
  <si>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</si>
  <si>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Деятельность в области культуры, спорта, организация досуга и развлечения</t>
  </si>
  <si>
    <t>ПРОГНОЗ СОЦИАЛЬНО ЭКОНОМИЧЕСКОГО РАЗВИТИЯ АЛЕКСАНДРОВСКОГО СЕЛЬСКОГО ПОСЕЛЕНИЯ
НА 2023-2025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</si>
</sst>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9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left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vertical="center" wrapText="1"/>
    </xf>
    <xf numFmtId="178" fontId="39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39" fillId="0" borderId="12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2" fontId="39" fillId="0" borderId="14" xfId="0" applyNumberFormat="1" applyFont="1" applyBorder="1" applyAlignment="1">
      <alignment horizontal="center" vertical="center" wrapText="1"/>
    </xf>
    <xf numFmtId="176" fontId="39" fillId="0" borderId="14" xfId="0" applyNumberFormat="1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8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176" fontId="38" fillId="0" borderId="14" xfId="0" applyNumberFormat="1" applyFont="1" applyBorder="1" applyAlignment="1">
      <alignment horizontal="center" vertical="center" wrapText="1"/>
    </xf>
    <xf numFmtId="176" fontId="38" fillId="0" borderId="17" xfId="0" applyNumberFormat="1" applyFont="1" applyBorder="1" applyAlignment="1">
      <alignment horizontal="center" vertical="center" wrapText="1"/>
    </xf>
    <xf numFmtId="176" fontId="38" fillId="0" borderId="13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177" fontId="39" fillId="0" borderId="12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9.57421875" style="3" customWidth="1"/>
    <col min="2" max="2" width="11.7109375" style="0" customWidth="1"/>
    <col min="3" max="3" width="10.7109375" style="0" bestFit="1" customWidth="1"/>
    <col min="4" max="4" width="9.57421875" style="0" bestFit="1" customWidth="1"/>
    <col min="5" max="5" width="10.28125" style="0" customWidth="1"/>
    <col min="6" max="6" width="9.57421875" style="0" bestFit="1" customWidth="1"/>
    <col min="7" max="9" width="9.28125" style="0" bestFit="1" customWidth="1"/>
  </cols>
  <sheetData>
    <row r="2" spans="1:8" ht="60" customHeight="1">
      <c r="A2" s="30" t="s">
        <v>57</v>
      </c>
      <c r="B2" s="30"/>
      <c r="C2" s="30"/>
      <c r="D2" s="30"/>
      <c r="E2" s="30"/>
      <c r="F2" s="30"/>
      <c r="G2" s="30"/>
      <c r="H2" s="30"/>
    </row>
    <row r="4" spans="1:9" ht="18.75" customHeight="1">
      <c r="A4" s="34" t="s">
        <v>0</v>
      </c>
      <c r="B4" s="2" t="s">
        <v>55</v>
      </c>
      <c r="C4" s="2">
        <v>2016</v>
      </c>
      <c r="D4" s="2">
        <v>2017</v>
      </c>
      <c r="E4" s="2">
        <v>2018</v>
      </c>
      <c r="F4" s="2">
        <v>2019</v>
      </c>
      <c r="G4" s="2" t="s">
        <v>2</v>
      </c>
      <c r="H4" s="2" t="s">
        <v>2</v>
      </c>
      <c r="I4" s="2" t="s">
        <v>2</v>
      </c>
    </row>
    <row r="5" spans="1:9" ht="31.5">
      <c r="A5" s="35"/>
      <c r="B5" s="1" t="s">
        <v>56</v>
      </c>
      <c r="C5" s="1" t="s">
        <v>1</v>
      </c>
      <c r="D5" s="1" t="s">
        <v>1</v>
      </c>
      <c r="E5" s="1" t="s">
        <v>1</v>
      </c>
      <c r="F5" s="1" t="s">
        <v>54</v>
      </c>
      <c r="G5" s="1">
        <v>2020</v>
      </c>
      <c r="H5" s="1">
        <v>2021</v>
      </c>
      <c r="I5" s="1">
        <v>2022</v>
      </c>
    </row>
    <row r="6" spans="1:8" ht="15.75">
      <c r="A6" s="36" t="s">
        <v>3</v>
      </c>
      <c r="B6" s="37"/>
      <c r="C6" s="37"/>
      <c r="D6" s="37"/>
      <c r="E6" s="37"/>
      <c r="F6" s="37"/>
      <c r="G6" s="37"/>
      <c r="H6" s="38"/>
    </row>
    <row r="7" spans="1:9" ht="15.75">
      <c r="A7" s="4" t="s">
        <v>4</v>
      </c>
      <c r="B7" s="5"/>
      <c r="C7" s="5"/>
      <c r="D7" s="5"/>
      <c r="E7" s="5"/>
      <c r="F7" s="5"/>
      <c r="G7" s="5"/>
      <c r="H7" s="5"/>
      <c r="I7" s="5"/>
    </row>
    <row r="8" spans="1:9" ht="31.5">
      <c r="A8" s="4" t="s">
        <v>5</v>
      </c>
      <c r="B8" s="5" t="s">
        <v>6</v>
      </c>
      <c r="C8" s="5">
        <v>638.1</v>
      </c>
      <c r="D8" s="5">
        <v>612.1</v>
      </c>
      <c r="E8" s="5">
        <v>616.4</v>
      </c>
      <c r="F8" s="5">
        <v>630</v>
      </c>
      <c r="G8" s="5">
        <v>630</v>
      </c>
      <c r="H8" s="5">
        <v>630</v>
      </c>
      <c r="I8" s="5">
        <v>630</v>
      </c>
    </row>
    <row r="9" spans="1:9" ht="15.75">
      <c r="A9" s="27" t="s">
        <v>7</v>
      </c>
      <c r="B9" s="28"/>
      <c r="C9" s="28"/>
      <c r="D9" s="28"/>
      <c r="E9" s="28"/>
      <c r="F9" s="28"/>
      <c r="G9" s="28"/>
      <c r="H9" s="29"/>
      <c r="I9" s="6"/>
    </row>
    <row r="10" spans="1:9" ht="47.25">
      <c r="A10" s="4" t="s">
        <v>58</v>
      </c>
      <c r="B10" s="5" t="s">
        <v>8</v>
      </c>
      <c r="C10" s="5">
        <v>4424</v>
      </c>
      <c r="D10" s="5">
        <v>4245</v>
      </c>
      <c r="E10" s="5">
        <v>3897</v>
      </c>
      <c r="F10" s="5">
        <v>3897</v>
      </c>
      <c r="G10" s="5">
        <v>3897</v>
      </c>
      <c r="H10" s="5">
        <v>3897</v>
      </c>
      <c r="I10" s="5">
        <v>3897</v>
      </c>
    </row>
    <row r="11" spans="1:9" ht="15.75">
      <c r="A11" s="4" t="s">
        <v>59</v>
      </c>
      <c r="B11" s="5" t="s">
        <v>8</v>
      </c>
      <c r="C11" s="5">
        <v>74</v>
      </c>
      <c r="D11" s="5">
        <v>71</v>
      </c>
      <c r="E11" s="5">
        <v>65</v>
      </c>
      <c r="F11" s="5">
        <v>65</v>
      </c>
      <c r="G11" s="5">
        <v>65</v>
      </c>
      <c r="H11" s="5">
        <v>65</v>
      </c>
      <c r="I11" s="5">
        <v>65</v>
      </c>
    </row>
    <row r="12" spans="1:9" ht="15.75">
      <c r="A12" s="4" t="s">
        <v>60</v>
      </c>
      <c r="B12" s="5" t="s">
        <v>8</v>
      </c>
      <c r="C12" s="5">
        <v>18</v>
      </c>
      <c r="D12" s="5">
        <v>24</v>
      </c>
      <c r="E12" s="5">
        <v>31</v>
      </c>
      <c r="F12" s="5">
        <v>31</v>
      </c>
      <c r="G12" s="5">
        <v>31</v>
      </c>
      <c r="H12" s="5">
        <v>31</v>
      </c>
      <c r="I12" s="5">
        <v>31</v>
      </c>
    </row>
    <row r="13" spans="1:9" ht="15.75">
      <c r="A13" s="4" t="s">
        <v>61</v>
      </c>
      <c r="B13" s="5" t="s">
        <v>8</v>
      </c>
      <c r="C13" s="5">
        <v>903</v>
      </c>
      <c r="D13" s="5">
        <v>834</v>
      </c>
      <c r="E13" s="5">
        <v>854</v>
      </c>
      <c r="F13" s="5">
        <v>854</v>
      </c>
      <c r="G13" s="5">
        <v>854</v>
      </c>
      <c r="H13" s="5">
        <v>854</v>
      </c>
      <c r="I13" s="5">
        <v>854</v>
      </c>
    </row>
    <row r="14" spans="1:9" ht="15.75">
      <c r="A14" s="4" t="s">
        <v>62</v>
      </c>
      <c r="B14" s="5" t="s">
        <v>8</v>
      </c>
      <c r="C14" s="5">
        <v>25</v>
      </c>
      <c r="D14" s="5">
        <v>17</v>
      </c>
      <c r="E14" s="5">
        <v>12</v>
      </c>
      <c r="F14" s="5">
        <v>12</v>
      </c>
      <c r="G14" s="5">
        <v>12</v>
      </c>
      <c r="H14" s="5">
        <v>12</v>
      </c>
      <c r="I14" s="5">
        <v>12</v>
      </c>
    </row>
    <row r="15" spans="1:9" ht="31.5">
      <c r="A15" s="4" t="s">
        <v>63</v>
      </c>
      <c r="B15" s="5" t="s">
        <v>8</v>
      </c>
      <c r="C15" s="5">
        <v>214</v>
      </c>
      <c r="D15" s="5">
        <v>216</v>
      </c>
      <c r="E15" s="5">
        <v>191</v>
      </c>
      <c r="F15" s="5">
        <v>191</v>
      </c>
      <c r="G15" s="5">
        <v>191</v>
      </c>
      <c r="H15" s="7">
        <v>191</v>
      </c>
      <c r="I15" s="5">
        <v>191</v>
      </c>
    </row>
    <row r="16" spans="1:9" ht="15.75">
      <c r="A16" s="4" t="s">
        <v>64</v>
      </c>
      <c r="B16" s="5" t="s">
        <v>8</v>
      </c>
      <c r="C16" s="5">
        <v>399</v>
      </c>
      <c r="D16" s="5">
        <v>399</v>
      </c>
      <c r="E16" s="5">
        <v>370</v>
      </c>
      <c r="F16" s="5">
        <v>370</v>
      </c>
      <c r="G16" s="5">
        <v>370</v>
      </c>
      <c r="H16" s="7">
        <v>370</v>
      </c>
      <c r="I16" s="5">
        <v>370</v>
      </c>
    </row>
    <row r="17" spans="1:9" ht="31.5">
      <c r="A17" s="4" t="s">
        <v>65</v>
      </c>
      <c r="B17" s="5" t="s">
        <v>8</v>
      </c>
      <c r="C17" s="5">
        <v>309</v>
      </c>
      <c r="D17" s="5">
        <v>279</v>
      </c>
      <c r="E17" s="5">
        <v>286</v>
      </c>
      <c r="F17" s="5">
        <v>286</v>
      </c>
      <c r="G17" s="5">
        <v>286</v>
      </c>
      <c r="H17" s="7">
        <v>286</v>
      </c>
      <c r="I17" s="5">
        <v>286</v>
      </c>
    </row>
    <row r="18" spans="1:9" ht="31.5">
      <c r="A18" s="4" t="s">
        <v>66</v>
      </c>
      <c r="B18" s="5" t="s">
        <v>8</v>
      </c>
      <c r="C18" s="5">
        <v>94</v>
      </c>
      <c r="D18" s="5">
        <v>90</v>
      </c>
      <c r="E18" s="5">
        <v>87</v>
      </c>
      <c r="F18" s="5">
        <v>87</v>
      </c>
      <c r="G18" s="5">
        <v>87</v>
      </c>
      <c r="H18" s="7">
        <v>87</v>
      </c>
      <c r="I18" s="5">
        <v>87</v>
      </c>
    </row>
    <row r="19" spans="1:9" ht="30.75" customHeight="1">
      <c r="A19" s="4" t="s">
        <v>9</v>
      </c>
      <c r="B19" s="5" t="s">
        <v>8</v>
      </c>
      <c r="C19" s="5">
        <v>234</v>
      </c>
      <c r="D19" s="5">
        <v>156</v>
      </c>
      <c r="E19" s="5">
        <v>236</v>
      </c>
      <c r="F19" s="5">
        <v>236</v>
      </c>
      <c r="G19" s="5">
        <v>236</v>
      </c>
      <c r="H19" s="7">
        <v>236</v>
      </c>
      <c r="I19" s="5">
        <v>236</v>
      </c>
    </row>
    <row r="20" spans="1:9" ht="15.75">
      <c r="A20" s="27" t="s">
        <v>10</v>
      </c>
      <c r="B20" s="28"/>
      <c r="C20" s="28"/>
      <c r="D20" s="28"/>
      <c r="E20" s="28"/>
      <c r="F20" s="28"/>
      <c r="G20" s="28"/>
      <c r="H20" s="28"/>
      <c r="I20" s="29"/>
    </row>
    <row r="21" spans="1:9" ht="15.75">
      <c r="A21" s="4" t="s">
        <v>11</v>
      </c>
      <c r="B21" s="5"/>
      <c r="C21" s="5"/>
      <c r="D21" s="5"/>
      <c r="E21" s="5"/>
      <c r="F21" s="5"/>
      <c r="G21" s="5"/>
      <c r="H21" s="5"/>
      <c r="I21" s="5"/>
    </row>
    <row r="22" spans="1:9" ht="15.75">
      <c r="A22" s="4" t="s">
        <v>12</v>
      </c>
      <c r="B22" s="5" t="s">
        <v>13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</row>
    <row r="23" spans="1:9" ht="15.75">
      <c r="A23" s="4" t="s">
        <v>14</v>
      </c>
      <c r="B23" s="5" t="s">
        <v>15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5">
        <v>3</v>
      </c>
    </row>
    <row r="24" spans="1:9" ht="15.75">
      <c r="A24" s="4" t="s">
        <v>16</v>
      </c>
      <c r="B24" s="5" t="s">
        <v>15</v>
      </c>
      <c r="C24" s="5">
        <v>18</v>
      </c>
      <c r="D24" s="5">
        <v>18</v>
      </c>
      <c r="E24" s="5">
        <v>17</v>
      </c>
      <c r="F24" s="5">
        <v>17</v>
      </c>
      <c r="G24" s="5">
        <v>17</v>
      </c>
      <c r="H24" s="5">
        <v>17</v>
      </c>
      <c r="I24" s="5">
        <v>17</v>
      </c>
    </row>
    <row r="25" spans="1:9" ht="15.75">
      <c r="A25" s="27" t="s">
        <v>17</v>
      </c>
      <c r="B25" s="28"/>
      <c r="C25" s="28"/>
      <c r="D25" s="28"/>
      <c r="E25" s="28"/>
      <c r="F25" s="28"/>
      <c r="G25" s="28"/>
      <c r="H25" s="29"/>
      <c r="I25" s="6"/>
    </row>
    <row r="26" spans="1:9" ht="15.75">
      <c r="A26" s="4" t="s">
        <v>18</v>
      </c>
      <c r="B26" s="5" t="s">
        <v>19</v>
      </c>
      <c r="C26" s="5">
        <v>45.8</v>
      </c>
      <c r="D26" s="5">
        <v>45.8</v>
      </c>
      <c r="E26" s="5">
        <v>45.8</v>
      </c>
      <c r="F26" s="5">
        <v>49.98</v>
      </c>
      <c r="G26" s="5">
        <v>49.98</v>
      </c>
      <c r="H26" s="5">
        <v>49.98</v>
      </c>
      <c r="I26" s="5">
        <v>49.98</v>
      </c>
    </row>
    <row r="27" spans="1:9" ht="31.5">
      <c r="A27" s="4" t="s">
        <v>20</v>
      </c>
      <c r="B27" s="5" t="s">
        <v>19</v>
      </c>
      <c r="C27" s="5">
        <v>25.37</v>
      </c>
      <c r="D27" s="5">
        <v>25.37</v>
      </c>
      <c r="E27" s="5">
        <v>25.37</v>
      </c>
      <c r="F27" s="5">
        <v>25.37</v>
      </c>
      <c r="G27" s="5">
        <v>25.37</v>
      </c>
      <c r="H27" s="5">
        <v>25.37</v>
      </c>
      <c r="I27" s="5">
        <v>25.37</v>
      </c>
    </row>
    <row r="28" spans="1:9" ht="15.75">
      <c r="A28" s="27" t="s">
        <v>21</v>
      </c>
      <c r="B28" s="28"/>
      <c r="C28" s="28"/>
      <c r="D28" s="28"/>
      <c r="E28" s="28"/>
      <c r="F28" s="28"/>
      <c r="G28" s="28"/>
      <c r="H28" s="29"/>
      <c r="I28" s="6"/>
    </row>
    <row r="29" spans="1:9" ht="47.25">
      <c r="A29" s="4" t="s">
        <v>22</v>
      </c>
      <c r="B29" s="17" t="s">
        <v>23</v>
      </c>
      <c r="C29" s="5">
        <v>1</v>
      </c>
      <c r="D29" s="5">
        <v>1</v>
      </c>
      <c r="E29" s="5">
        <v>1</v>
      </c>
      <c r="F29" s="5">
        <v>2</v>
      </c>
      <c r="G29" s="5">
        <v>2</v>
      </c>
      <c r="H29" s="5">
        <v>2</v>
      </c>
      <c r="I29" s="5">
        <v>2</v>
      </c>
    </row>
    <row r="30" spans="1:9" ht="31.5">
      <c r="A30" s="4" t="s">
        <v>24</v>
      </c>
      <c r="B30" s="17" t="s">
        <v>25</v>
      </c>
      <c r="C30" s="8">
        <v>147.06</v>
      </c>
      <c r="D30" s="8">
        <v>147.13</v>
      </c>
      <c r="E30" s="8">
        <v>152.74</v>
      </c>
      <c r="F30" s="8">
        <v>152.74</v>
      </c>
      <c r="G30" s="8">
        <v>152.74</v>
      </c>
      <c r="H30" s="8">
        <v>152.74</v>
      </c>
      <c r="I30" s="8">
        <v>152.74</v>
      </c>
    </row>
    <row r="31" spans="1:9" ht="15.75">
      <c r="A31" s="4" t="s">
        <v>26</v>
      </c>
      <c r="B31" s="17" t="s">
        <v>25</v>
      </c>
      <c r="C31" s="8">
        <v>71.17</v>
      </c>
      <c r="D31" s="8">
        <v>71.17</v>
      </c>
      <c r="E31" s="8">
        <v>71.17</v>
      </c>
      <c r="F31" s="8">
        <v>71.17</v>
      </c>
      <c r="G31" s="8">
        <v>62.3</v>
      </c>
      <c r="H31" s="8">
        <v>57.3</v>
      </c>
      <c r="I31" s="8">
        <v>52.3</v>
      </c>
    </row>
    <row r="32" spans="1:9" ht="15.75">
      <c r="A32" s="4" t="s">
        <v>27</v>
      </c>
      <c r="B32" s="17" t="s">
        <v>25</v>
      </c>
      <c r="C32" s="8">
        <v>71.89</v>
      </c>
      <c r="D32" s="8">
        <v>71.89</v>
      </c>
      <c r="E32" s="8">
        <v>77.5</v>
      </c>
      <c r="F32" s="8">
        <v>77.5</v>
      </c>
      <c r="G32" s="8">
        <v>86.33</v>
      </c>
      <c r="H32" s="8">
        <v>91.33</v>
      </c>
      <c r="I32" s="8">
        <v>96.3</v>
      </c>
    </row>
    <row r="33" spans="1:9" ht="15.75">
      <c r="A33" s="4" t="s">
        <v>28</v>
      </c>
      <c r="B33" s="17" t="s">
        <v>25</v>
      </c>
      <c r="C33" s="8">
        <v>4</v>
      </c>
      <c r="D33" s="8">
        <v>4.07</v>
      </c>
      <c r="E33" s="8">
        <v>4.07</v>
      </c>
      <c r="F33" s="8">
        <v>4.07</v>
      </c>
      <c r="G33" s="8">
        <v>4.07</v>
      </c>
      <c r="H33" s="8">
        <v>4.07</v>
      </c>
      <c r="I33" s="8">
        <v>4.07</v>
      </c>
    </row>
    <row r="34" spans="1:9" ht="31.5">
      <c r="A34" s="4" t="s">
        <v>29</v>
      </c>
      <c r="B34" s="17" t="s">
        <v>30</v>
      </c>
      <c r="C34" s="8">
        <v>11.19</v>
      </c>
      <c r="D34" s="8">
        <v>10.48</v>
      </c>
      <c r="E34" s="8">
        <v>9.57</v>
      </c>
      <c r="F34" s="8">
        <v>8.55</v>
      </c>
      <c r="G34" s="8">
        <v>8.2</v>
      </c>
      <c r="H34" s="8">
        <v>8</v>
      </c>
      <c r="I34" s="8">
        <v>7.8</v>
      </c>
    </row>
    <row r="35" spans="1:9" ht="31.5">
      <c r="A35" s="4" t="s">
        <v>31</v>
      </c>
      <c r="B35" s="17" t="s">
        <v>30</v>
      </c>
      <c r="C35" s="8">
        <v>0.95</v>
      </c>
      <c r="D35" s="8">
        <v>0.95</v>
      </c>
      <c r="E35" s="8">
        <v>0.95</v>
      </c>
      <c r="F35" s="8">
        <v>0.42</v>
      </c>
      <c r="G35" s="8">
        <v>0.42</v>
      </c>
      <c r="H35" s="8">
        <v>0.42</v>
      </c>
      <c r="I35" s="8">
        <v>0.42</v>
      </c>
    </row>
    <row r="36" spans="1:9" ht="31.5">
      <c r="A36" s="4" t="s">
        <v>32</v>
      </c>
      <c r="B36" s="18" t="s">
        <v>33</v>
      </c>
      <c r="C36" s="8">
        <v>25.03</v>
      </c>
      <c r="D36" s="8">
        <v>25.86</v>
      </c>
      <c r="E36" s="8">
        <v>27.04</v>
      </c>
      <c r="F36" s="8">
        <v>27.04</v>
      </c>
      <c r="G36" s="8">
        <v>27.04</v>
      </c>
      <c r="H36" s="8">
        <v>27.04</v>
      </c>
      <c r="I36" s="8">
        <v>27.04</v>
      </c>
    </row>
    <row r="37" spans="1:9" ht="31.5">
      <c r="A37" s="4" t="s">
        <v>34</v>
      </c>
      <c r="B37" s="17" t="s">
        <v>23</v>
      </c>
      <c r="C37" s="8">
        <v>8</v>
      </c>
      <c r="D37" s="8">
        <v>69</v>
      </c>
      <c r="E37" s="8">
        <v>7</v>
      </c>
      <c r="F37" s="8">
        <v>16</v>
      </c>
      <c r="G37" s="8">
        <v>10</v>
      </c>
      <c r="H37" s="8">
        <v>11</v>
      </c>
      <c r="I37" s="8">
        <v>10</v>
      </c>
    </row>
    <row r="38" spans="1:9" ht="47.25">
      <c r="A38" s="4" t="s">
        <v>35</v>
      </c>
      <c r="B38" s="17" t="s">
        <v>36</v>
      </c>
      <c r="C38" s="5">
        <v>0.1743</v>
      </c>
      <c r="D38" s="5">
        <v>2.768</v>
      </c>
      <c r="E38" s="5">
        <v>0.228</v>
      </c>
      <c r="F38" s="5">
        <v>0.576</v>
      </c>
      <c r="G38" s="12">
        <v>0.55</v>
      </c>
      <c r="H38" s="12">
        <v>0.55</v>
      </c>
      <c r="I38" s="12">
        <v>0.55</v>
      </c>
    </row>
    <row r="39" spans="1:9" ht="15.75">
      <c r="A39" s="27" t="s">
        <v>37</v>
      </c>
      <c r="B39" s="28"/>
      <c r="C39" s="28"/>
      <c r="D39" s="28"/>
      <c r="E39" s="28"/>
      <c r="F39" s="28"/>
      <c r="G39" s="28"/>
      <c r="H39" s="29"/>
      <c r="I39" s="6"/>
    </row>
    <row r="40" spans="1:9" ht="47.25">
      <c r="A40" s="9" t="s">
        <v>38</v>
      </c>
      <c r="B40" s="10" t="s">
        <v>6</v>
      </c>
      <c r="C40" s="10">
        <v>143.78</v>
      </c>
      <c r="D40" s="10">
        <v>167.51</v>
      </c>
      <c r="E40" s="10">
        <v>155.26</v>
      </c>
      <c r="F40" s="10">
        <v>155.26</v>
      </c>
      <c r="G40" s="10">
        <v>155</v>
      </c>
      <c r="H40" s="10">
        <v>155</v>
      </c>
      <c r="I40" s="10">
        <v>155</v>
      </c>
    </row>
    <row r="41" spans="1:9" ht="15.75">
      <c r="A41" s="27" t="s">
        <v>39</v>
      </c>
      <c r="B41" s="28"/>
      <c r="C41" s="28"/>
      <c r="D41" s="28"/>
      <c r="E41" s="28"/>
      <c r="F41" s="28"/>
      <c r="G41" s="28"/>
      <c r="H41" s="29"/>
      <c r="I41" s="6"/>
    </row>
    <row r="42" spans="1:9" ht="15.75">
      <c r="A42" s="11" t="s">
        <v>40</v>
      </c>
      <c r="B42" s="12" t="s">
        <v>41</v>
      </c>
      <c r="C42" s="12">
        <v>879.722</v>
      </c>
      <c r="D42" s="12">
        <v>879.722</v>
      </c>
      <c r="E42" s="12">
        <v>879.722</v>
      </c>
      <c r="F42" s="12">
        <v>879.722</v>
      </c>
      <c r="G42" s="12">
        <v>879.722</v>
      </c>
      <c r="H42" s="12">
        <v>879.722</v>
      </c>
      <c r="I42" s="12">
        <v>879.722</v>
      </c>
    </row>
    <row r="43" spans="1:9" ht="15.75">
      <c r="A43" s="11" t="s">
        <v>42</v>
      </c>
      <c r="B43" s="13" t="s">
        <v>41</v>
      </c>
      <c r="C43" s="14">
        <v>16.4209</v>
      </c>
      <c r="D43" s="14">
        <v>22.2352</v>
      </c>
      <c r="E43" s="14">
        <v>22.2352</v>
      </c>
      <c r="F43" s="14">
        <v>22.1755</v>
      </c>
      <c r="G43" s="14">
        <v>22.1755</v>
      </c>
      <c r="H43" s="14">
        <v>22.1755</v>
      </c>
      <c r="I43" s="14">
        <v>22.1755</v>
      </c>
    </row>
    <row r="44" spans="1:9" ht="15.75">
      <c r="A44" s="31" t="s">
        <v>43</v>
      </c>
      <c r="B44" s="32"/>
      <c r="C44" s="32"/>
      <c r="D44" s="32"/>
      <c r="E44" s="32"/>
      <c r="F44" s="32"/>
      <c r="G44" s="32"/>
      <c r="H44" s="33"/>
      <c r="I44" s="15"/>
    </row>
    <row r="45" spans="1:9" ht="31.5">
      <c r="A45" s="4" t="s">
        <v>44</v>
      </c>
      <c r="B45" s="5" t="s">
        <v>45</v>
      </c>
      <c r="C45" s="5">
        <v>7.534</v>
      </c>
      <c r="D45" s="5">
        <v>7.398</v>
      </c>
      <c r="E45" s="5">
        <v>7.256</v>
      </c>
      <c r="F45" s="5">
        <v>7.303</v>
      </c>
      <c r="G45" s="5">
        <v>7.146</v>
      </c>
      <c r="H45" s="5">
        <v>7.096</v>
      </c>
      <c r="I45" s="5">
        <v>7.105</v>
      </c>
    </row>
    <row r="46" spans="1:9" ht="15.75">
      <c r="A46" s="4" t="s">
        <v>46</v>
      </c>
      <c r="B46" s="5" t="s">
        <v>45</v>
      </c>
      <c r="C46" s="5"/>
      <c r="D46" s="5"/>
      <c r="E46" s="5"/>
      <c r="F46" s="5"/>
      <c r="G46" s="5"/>
      <c r="H46" s="5"/>
      <c r="I46" s="5"/>
    </row>
    <row r="47" spans="1:9" ht="15.75">
      <c r="A47" s="4" t="s">
        <v>47</v>
      </c>
      <c r="B47" s="5" t="s">
        <v>45</v>
      </c>
      <c r="C47" s="5">
        <v>7.534</v>
      </c>
      <c r="D47" s="5">
        <v>7.398</v>
      </c>
      <c r="E47" s="5">
        <v>7.256</v>
      </c>
      <c r="F47" s="5">
        <v>7.303</v>
      </c>
      <c r="G47" s="5">
        <v>7.146</v>
      </c>
      <c r="H47" s="5">
        <v>7.096</v>
      </c>
      <c r="I47" s="5">
        <v>7.105</v>
      </c>
    </row>
    <row r="48" spans="1:9" ht="15.75">
      <c r="A48" s="4" t="s">
        <v>48</v>
      </c>
      <c r="B48" s="5" t="s">
        <v>8</v>
      </c>
      <c r="C48" s="5">
        <v>-2.52</v>
      </c>
      <c r="D48" s="5">
        <v>-3.38</v>
      </c>
      <c r="E48" s="5">
        <v>-2.9</v>
      </c>
      <c r="F48" s="5">
        <v>-0.97</v>
      </c>
      <c r="G48" s="5">
        <v>-1.04</v>
      </c>
      <c r="H48" s="5">
        <v>-1.74</v>
      </c>
      <c r="I48" s="5">
        <v>-0.98</v>
      </c>
    </row>
    <row r="49" spans="1:9" ht="15.75">
      <c r="A49" s="27" t="s">
        <v>49</v>
      </c>
      <c r="B49" s="28"/>
      <c r="C49" s="28"/>
      <c r="D49" s="28"/>
      <c r="E49" s="28"/>
      <c r="F49" s="28"/>
      <c r="G49" s="28"/>
      <c r="H49" s="29"/>
      <c r="I49" s="6"/>
    </row>
    <row r="50" spans="1:9" ht="31.5">
      <c r="A50" s="4" t="s">
        <v>50</v>
      </c>
      <c r="B50" s="5" t="s">
        <v>8</v>
      </c>
      <c r="C50" s="5">
        <v>26</v>
      </c>
      <c r="D50" s="5">
        <v>24</v>
      </c>
      <c r="E50" s="5">
        <v>24</v>
      </c>
      <c r="F50" s="5">
        <v>24</v>
      </c>
      <c r="G50" s="5">
        <v>24</v>
      </c>
      <c r="H50" s="5">
        <v>24</v>
      </c>
      <c r="I50" s="5">
        <v>24</v>
      </c>
    </row>
    <row r="51" spans="1:9" ht="15.75">
      <c r="A51" s="4" t="s">
        <v>51</v>
      </c>
      <c r="B51" s="5"/>
      <c r="C51" s="5">
        <v>10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5">
        <v>10</v>
      </c>
    </row>
    <row r="52" spans="1:9" ht="31.5">
      <c r="A52" s="4" t="s">
        <v>52</v>
      </c>
      <c r="B52" s="5" t="s">
        <v>53</v>
      </c>
      <c r="C52" s="5">
        <v>15079.6</v>
      </c>
      <c r="D52" s="5">
        <v>14793.9</v>
      </c>
      <c r="E52" s="16">
        <v>16013.734</v>
      </c>
      <c r="F52" s="5">
        <v>17443.2</v>
      </c>
      <c r="G52" s="5">
        <v>17528.6</v>
      </c>
      <c r="H52" s="5">
        <v>17532</v>
      </c>
      <c r="I52" s="5">
        <v>17641</v>
      </c>
    </row>
    <row r="53" spans="1:9" ht="15.75">
      <c r="A53" s="4"/>
      <c r="B53" s="5"/>
      <c r="C53" s="5"/>
      <c r="D53" s="5"/>
      <c r="E53" s="5"/>
      <c r="F53" s="5"/>
      <c r="G53" s="5"/>
      <c r="H53" s="5"/>
      <c r="I53" s="5"/>
    </row>
  </sheetData>
  <sheetProtection/>
  <mergeCells count="11">
    <mergeCell ref="A2:H2"/>
    <mergeCell ref="A44:H44"/>
    <mergeCell ref="A41:H41"/>
    <mergeCell ref="A4:A5"/>
    <mergeCell ref="A6:H6"/>
    <mergeCell ref="A9:H9"/>
    <mergeCell ref="A20:I20"/>
    <mergeCell ref="A28:H28"/>
    <mergeCell ref="A25:H25"/>
    <mergeCell ref="A39:H39"/>
    <mergeCell ref="A49:H49"/>
  </mergeCells>
  <printOptions/>
  <pageMargins left="0.48" right="0.1968503937007874" top="0.3937007874015748" bottom="0.35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tabSelected="1" zoomScalePageLayoutView="0" workbookViewId="0" topLeftCell="A22">
      <selection activeCell="M35" sqref="M35"/>
    </sheetView>
  </sheetViews>
  <sheetFormatPr defaultColWidth="9.140625" defaultRowHeight="15"/>
  <cols>
    <col min="1" max="1" width="49.57421875" style="3" customWidth="1"/>
    <col min="2" max="2" width="11.7109375" style="0" customWidth="1"/>
    <col min="3" max="3" width="9.00390625" style="0" customWidth="1"/>
    <col min="4" max="4" width="9.57421875" style="0" bestFit="1" customWidth="1"/>
    <col min="5" max="5" width="10.28125" style="0" customWidth="1"/>
    <col min="6" max="6" width="11.8515625" style="0" bestFit="1" customWidth="1"/>
    <col min="7" max="7" width="11.140625" style="0" customWidth="1"/>
    <col min="8" max="8" width="10.57421875" style="0" customWidth="1"/>
    <col min="9" max="9" width="11.57421875" style="0" customWidth="1"/>
    <col min="10" max="10" width="11.421875" style="0" customWidth="1"/>
    <col min="11" max="12" width="12.57421875" style="0" customWidth="1"/>
  </cols>
  <sheetData>
    <row r="2" spans="1:10" ht="35.25" customHeight="1">
      <c r="A2" s="30" t="s">
        <v>67</v>
      </c>
      <c r="B2" s="30"/>
      <c r="C2" s="30"/>
      <c r="D2" s="30"/>
      <c r="E2" s="30"/>
      <c r="F2" s="30"/>
      <c r="G2" s="30"/>
      <c r="H2" s="30"/>
      <c r="I2" s="30"/>
      <c r="J2" s="30"/>
    </row>
    <row r="4" spans="1:13" ht="18.75" customHeight="1">
      <c r="A4" s="34" t="s">
        <v>0</v>
      </c>
      <c r="B4" s="2" t="s">
        <v>55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19" t="s">
        <v>2</v>
      </c>
      <c r="J4" s="2" t="s">
        <v>2</v>
      </c>
      <c r="K4" s="2" t="s">
        <v>2</v>
      </c>
      <c r="L4" s="2" t="s">
        <v>2</v>
      </c>
      <c r="M4" s="25"/>
    </row>
    <row r="5" spans="1:13" ht="31.5">
      <c r="A5" s="35"/>
      <c r="B5" s="1" t="s">
        <v>56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20">
        <v>2022</v>
      </c>
      <c r="J5" s="1">
        <v>2023</v>
      </c>
      <c r="K5" s="1">
        <v>2024</v>
      </c>
      <c r="L5" s="1">
        <v>2025</v>
      </c>
      <c r="M5" s="25"/>
    </row>
    <row r="6" spans="1:10" ht="15.75">
      <c r="A6" s="36" t="s">
        <v>3</v>
      </c>
      <c r="B6" s="37"/>
      <c r="C6" s="37"/>
      <c r="D6" s="37"/>
      <c r="E6" s="37"/>
      <c r="F6" s="37"/>
      <c r="G6" s="37"/>
      <c r="H6" s="37"/>
      <c r="I6" s="37"/>
      <c r="J6" s="39"/>
    </row>
    <row r="7" spans="1:12" ht="15.75">
      <c r="A7" s="4" t="s">
        <v>4</v>
      </c>
      <c r="B7" s="5"/>
      <c r="C7" s="5"/>
      <c r="D7" s="5"/>
      <c r="E7" s="5"/>
      <c r="F7" s="5"/>
      <c r="G7" s="5"/>
      <c r="H7" s="5"/>
      <c r="I7" s="17"/>
      <c r="J7" s="24"/>
      <c r="K7" s="24"/>
      <c r="L7" s="24"/>
    </row>
    <row r="8" spans="1:12" s="26" customFormat="1" ht="31.5">
      <c r="A8" s="9" t="s">
        <v>5</v>
      </c>
      <c r="B8" s="10" t="s">
        <v>6</v>
      </c>
      <c r="C8" s="10">
        <v>638.1</v>
      </c>
      <c r="D8" s="10">
        <v>612.1</v>
      </c>
      <c r="E8" s="10">
        <v>616.4</v>
      </c>
      <c r="F8" s="10">
        <v>2488.7</v>
      </c>
      <c r="G8" s="10">
        <v>975.6</v>
      </c>
      <c r="H8" s="10">
        <v>975.6</v>
      </c>
      <c r="I8" s="10">
        <v>975.6</v>
      </c>
      <c r="J8" s="10">
        <v>975.6</v>
      </c>
      <c r="K8" s="10">
        <v>975.6</v>
      </c>
      <c r="L8" s="10">
        <v>975.6</v>
      </c>
    </row>
    <row r="9" spans="1:10" s="26" customFormat="1" ht="15.75">
      <c r="A9" s="40" t="s">
        <v>7</v>
      </c>
      <c r="B9" s="41"/>
      <c r="C9" s="41"/>
      <c r="D9" s="41"/>
      <c r="E9" s="41"/>
      <c r="F9" s="41"/>
      <c r="G9" s="41"/>
      <c r="H9" s="41"/>
      <c r="I9" s="41"/>
      <c r="J9" s="42"/>
    </row>
    <row r="10" spans="1:12" s="26" customFormat="1" ht="47.25">
      <c r="A10" s="9" t="s">
        <v>58</v>
      </c>
      <c r="B10" s="10" t="s">
        <v>8</v>
      </c>
      <c r="C10" s="10">
        <v>4424</v>
      </c>
      <c r="D10" s="10">
        <v>4245</v>
      </c>
      <c r="E10" s="10">
        <v>3897</v>
      </c>
      <c r="F10" s="10">
        <v>3898</v>
      </c>
      <c r="G10" s="10">
        <v>3898</v>
      </c>
      <c r="H10" s="10">
        <v>3898</v>
      </c>
      <c r="I10" s="10">
        <v>3898</v>
      </c>
      <c r="J10" s="10">
        <v>3898</v>
      </c>
      <c r="K10" s="10">
        <v>3898</v>
      </c>
      <c r="L10" s="10">
        <v>3898</v>
      </c>
    </row>
    <row r="11" spans="1:12" s="26" customFormat="1" ht="15.75">
      <c r="A11" s="9" t="s">
        <v>59</v>
      </c>
      <c r="B11" s="10" t="s">
        <v>8</v>
      </c>
      <c r="C11" s="10">
        <v>74</v>
      </c>
      <c r="D11" s="10">
        <v>71</v>
      </c>
      <c r="E11" s="10">
        <v>65</v>
      </c>
      <c r="F11" s="10">
        <v>52</v>
      </c>
      <c r="G11" s="10">
        <v>52</v>
      </c>
      <c r="H11" s="10">
        <v>52</v>
      </c>
      <c r="I11" s="10">
        <v>52</v>
      </c>
      <c r="J11" s="10">
        <v>52</v>
      </c>
      <c r="K11" s="10">
        <v>52</v>
      </c>
      <c r="L11" s="10">
        <v>52</v>
      </c>
    </row>
    <row r="12" spans="1:12" s="26" customFormat="1" ht="15.75">
      <c r="A12" s="9" t="s">
        <v>60</v>
      </c>
      <c r="B12" s="10" t="s">
        <v>8</v>
      </c>
      <c r="C12" s="10">
        <v>18</v>
      </c>
      <c r="D12" s="10">
        <v>24</v>
      </c>
      <c r="E12" s="10">
        <v>31</v>
      </c>
      <c r="F12" s="10">
        <v>27</v>
      </c>
      <c r="G12" s="10">
        <v>27</v>
      </c>
      <c r="H12" s="10">
        <v>27</v>
      </c>
      <c r="I12" s="10">
        <v>27</v>
      </c>
      <c r="J12" s="10">
        <v>27</v>
      </c>
      <c r="K12" s="10">
        <v>27</v>
      </c>
      <c r="L12" s="10">
        <v>27</v>
      </c>
    </row>
    <row r="13" spans="1:12" s="26" customFormat="1" ht="15.75">
      <c r="A13" s="9" t="s">
        <v>61</v>
      </c>
      <c r="B13" s="10" t="s">
        <v>8</v>
      </c>
      <c r="C13" s="10">
        <v>903</v>
      </c>
      <c r="D13" s="10">
        <v>834</v>
      </c>
      <c r="E13" s="10">
        <v>854</v>
      </c>
      <c r="F13" s="10">
        <v>748</v>
      </c>
      <c r="G13" s="10">
        <v>748</v>
      </c>
      <c r="H13" s="10">
        <v>748</v>
      </c>
      <c r="I13" s="10">
        <v>748</v>
      </c>
      <c r="J13" s="10">
        <v>748</v>
      </c>
      <c r="K13" s="10">
        <v>748</v>
      </c>
      <c r="L13" s="10">
        <v>748</v>
      </c>
    </row>
    <row r="14" spans="1:12" s="26" customFormat="1" ht="15.75">
      <c r="A14" s="9" t="s">
        <v>62</v>
      </c>
      <c r="B14" s="10" t="s">
        <v>8</v>
      </c>
      <c r="C14" s="10">
        <v>25</v>
      </c>
      <c r="D14" s="10">
        <v>17</v>
      </c>
      <c r="E14" s="10">
        <v>12</v>
      </c>
      <c r="F14" s="10">
        <v>11</v>
      </c>
      <c r="G14" s="10">
        <v>11</v>
      </c>
      <c r="H14" s="10">
        <v>11</v>
      </c>
      <c r="I14" s="10">
        <v>11</v>
      </c>
      <c r="J14" s="10">
        <v>11</v>
      </c>
      <c r="K14" s="10">
        <v>11</v>
      </c>
      <c r="L14" s="10">
        <v>11</v>
      </c>
    </row>
    <row r="15" spans="1:12" s="26" customFormat="1" ht="31.5">
      <c r="A15" s="9" t="s">
        <v>63</v>
      </c>
      <c r="B15" s="10" t="s">
        <v>8</v>
      </c>
      <c r="C15" s="10">
        <v>214</v>
      </c>
      <c r="D15" s="10">
        <v>216</v>
      </c>
      <c r="E15" s="10">
        <v>191</v>
      </c>
      <c r="F15" s="10">
        <v>173</v>
      </c>
      <c r="G15" s="10">
        <v>173</v>
      </c>
      <c r="H15" s="10">
        <v>173</v>
      </c>
      <c r="I15" s="10">
        <v>173</v>
      </c>
      <c r="J15" s="10">
        <v>173</v>
      </c>
      <c r="K15" s="10">
        <v>173</v>
      </c>
      <c r="L15" s="10">
        <v>173</v>
      </c>
    </row>
    <row r="16" spans="1:12" s="26" customFormat="1" ht="15.75">
      <c r="A16" s="9" t="s">
        <v>64</v>
      </c>
      <c r="B16" s="10" t="s">
        <v>8</v>
      </c>
      <c r="C16" s="10">
        <v>399</v>
      </c>
      <c r="D16" s="10">
        <v>399</v>
      </c>
      <c r="E16" s="10">
        <v>370</v>
      </c>
      <c r="F16" s="10">
        <v>368</v>
      </c>
      <c r="G16" s="10">
        <v>368</v>
      </c>
      <c r="H16" s="10">
        <v>368</v>
      </c>
      <c r="I16" s="10">
        <v>368</v>
      </c>
      <c r="J16" s="10">
        <v>368</v>
      </c>
      <c r="K16" s="10">
        <v>368</v>
      </c>
      <c r="L16" s="10">
        <v>368</v>
      </c>
    </row>
    <row r="17" spans="1:12" s="26" customFormat="1" ht="31.5">
      <c r="A17" s="9" t="s">
        <v>65</v>
      </c>
      <c r="B17" s="10" t="s">
        <v>8</v>
      </c>
      <c r="C17" s="10">
        <v>309</v>
      </c>
      <c r="D17" s="10">
        <v>279</v>
      </c>
      <c r="E17" s="10">
        <v>286</v>
      </c>
      <c r="F17" s="10">
        <v>285</v>
      </c>
      <c r="G17" s="10">
        <v>285</v>
      </c>
      <c r="H17" s="10">
        <v>285</v>
      </c>
      <c r="I17" s="10">
        <v>285</v>
      </c>
      <c r="J17" s="10">
        <v>285</v>
      </c>
      <c r="K17" s="10">
        <v>285</v>
      </c>
      <c r="L17" s="10">
        <v>285</v>
      </c>
    </row>
    <row r="18" spans="1:12" s="26" customFormat="1" ht="31.5">
      <c r="A18" s="9" t="s">
        <v>66</v>
      </c>
      <c r="B18" s="10" t="s">
        <v>8</v>
      </c>
      <c r="C18" s="10">
        <v>94</v>
      </c>
      <c r="D18" s="10">
        <v>90</v>
      </c>
      <c r="E18" s="10">
        <v>87</v>
      </c>
      <c r="F18" s="10">
        <v>88</v>
      </c>
      <c r="G18" s="10">
        <v>88</v>
      </c>
      <c r="H18" s="10">
        <v>88</v>
      </c>
      <c r="I18" s="10">
        <v>88</v>
      </c>
      <c r="J18" s="10">
        <v>88</v>
      </c>
      <c r="K18" s="10">
        <v>88</v>
      </c>
      <c r="L18" s="10">
        <v>88</v>
      </c>
    </row>
    <row r="19" spans="1:12" s="26" customFormat="1" ht="30.75" customHeight="1">
      <c r="A19" s="9" t="s">
        <v>9</v>
      </c>
      <c r="B19" s="10" t="s">
        <v>8</v>
      </c>
      <c r="C19" s="10">
        <v>234</v>
      </c>
      <c r="D19" s="10">
        <v>156</v>
      </c>
      <c r="E19" s="10">
        <v>236</v>
      </c>
      <c r="F19" s="10">
        <v>120</v>
      </c>
      <c r="G19" s="10">
        <v>191</v>
      </c>
      <c r="H19" s="10">
        <v>191</v>
      </c>
      <c r="I19" s="10">
        <v>150</v>
      </c>
      <c r="J19" s="10">
        <v>145</v>
      </c>
      <c r="K19" s="10">
        <v>140</v>
      </c>
      <c r="L19" s="10">
        <v>135</v>
      </c>
    </row>
    <row r="20" spans="1:10" ht="15.75">
      <c r="A20" s="27" t="s">
        <v>10</v>
      </c>
      <c r="B20" s="28"/>
      <c r="C20" s="28"/>
      <c r="D20" s="28"/>
      <c r="E20" s="28"/>
      <c r="F20" s="28"/>
      <c r="G20" s="28"/>
      <c r="H20" s="28"/>
      <c r="I20" s="28"/>
      <c r="J20" s="29"/>
    </row>
    <row r="21" spans="1:12" ht="15.75">
      <c r="A21" s="4" t="s">
        <v>11</v>
      </c>
      <c r="B21" s="5"/>
      <c r="C21" s="5"/>
      <c r="D21" s="5"/>
      <c r="E21" s="5"/>
      <c r="F21" s="5"/>
      <c r="G21" s="5"/>
      <c r="H21" s="5"/>
      <c r="I21" s="17"/>
      <c r="J21" s="24"/>
      <c r="K21" s="24"/>
      <c r="L21" s="24"/>
    </row>
    <row r="22" spans="1:12" ht="15.75">
      <c r="A22" s="4" t="s">
        <v>12</v>
      </c>
      <c r="B22" s="5" t="s">
        <v>13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17">
        <v>3</v>
      </c>
      <c r="J22" s="5">
        <v>3</v>
      </c>
      <c r="K22" s="5">
        <v>3</v>
      </c>
      <c r="L22" s="5">
        <v>3</v>
      </c>
    </row>
    <row r="23" spans="1:12" ht="15.75">
      <c r="A23" s="4" t="s">
        <v>14</v>
      </c>
      <c r="B23" s="5" t="s">
        <v>15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17">
        <v>3</v>
      </c>
      <c r="J23" s="5">
        <v>3</v>
      </c>
      <c r="K23" s="5">
        <v>3</v>
      </c>
      <c r="L23" s="5">
        <v>3</v>
      </c>
    </row>
    <row r="24" spans="1:12" ht="15.75">
      <c r="A24" s="4" t="s">
        <v>16</v>
      </c>
      <c r="B24" s="5" t="s">
        <v>15</v>
      </c>
      <c r="C24" s="5">
        <v>18</v>
      </c>
      <c r="D24" s="5">
        <v>18</v>
      </c>
      <c r="E24" s="5">
        <v>17</v>
      </c>
      <c r="F24" s="5">
        <v>17</v>
      </c>
      <c r="G24" s="5">
        <v>17</v>
      </c>
      <c r="H24" s="5">
        <v>17</v>
      </c>
      <c r="I24" s="17">
        <v>17</v>
      </c>
      <c r="J24" s="5">
        <v>17</v>
      </c>
      <c r="K24" s="5">
        <v>17</v>
      </c>
      <c r="L24" s="5">
        <v>17</v>
      </c>
    </row>
    <row r="25" spans="1:12" ht="15.75">
      <c r="A25" s="27" t="s">
        <v>17</v>
      </c>
      <c r="B25" s="28"/>
      <c r="C25" s="28"/>
      <c r="D25" s="28"/>
      <c r="E25" s="28"/>
      <c r="F25" s="28"/>
      <c r="G25" s="28"/>
      <c r="H25" s="28"/>
      <c r="I25" s="28"/>
      <c r="J25" s="29"/>
      <c r="K25" s="24"/>
      <c r="L25" s="24"/>
    </row>
    <row r="26" spans="1:12" ht="15.75">
      <c r="A26" s="4" t="s">
        <v>18</v>
      </c>
      <c r="B26" s="5" t="s">
        <v>19</v>
      </c>
      <c r="C26" s="5">
        <v>45.8</v>
      </c>
      <c r="D26" s="5">
        <v>45.8</v>
      </c>
      <c r="E26" s="5">
        <v>45.8</v>
      </c>
      <c r="F26" s="5">
        <v>49.98</v>
      </c>
      <c r="G26" s="5">
        <v>49.98</v>
      </c>
      <c r="H26" s="5">
        <v>49.98</v>
      </c>
      <c r="I26" s="17">
        <v>49.98</v>
      </c>
      <c r="J26" s="5">
        <v>49.98</v>
      </c>
      <c r="K26" s="5">
        <v>49.98</v>
      </c>
      <c r="L26" s="5">
        <v>49.98</v>
      </c>
    </row>
    <row r="27" spans="1:12" ht="31.5">
      <c r="A27" s="4" t="s">
        <v>20</v>
      </c>
      <c r="B27" s="5" t="s">
        <v>19</v>
      </c>
      <c r="C27" s="5">
        <v>25.37</v>
      </c>
      <c r="D27" s="5">
        <v>25.37</v>
      </c>
      <c r="E27" s="5">
        <v>25.37</v>
      </c>
      <c r="F27" s="5">
        <v>25.37</v>
      </c>
      <c r="G27" s="5">
        <v>25.37</v>
      </c>
      <c r="H27" s="5">
        <v>25.37</v>
      </c>
      <c r="I27" s="17">
        <f>25.37+0.65</f>
        <v>26.02</v>
      </c>
      <c r="J27" s="17">
        <f>25.37+0.9</f>
        <v>26.27</v>
      </c>
      <c r="K27" s="17">
        <f>25.37+1.6</f>
        <v>26.970000000000002</v>
      </c>
      <c r="L27" s="17">
        <f>25.37+2</f>
        <v>27.37</v>
      </c>
    </row>
    <row r="28" spans="1:10" ht="15.75">
      <c r="A28" s="27" t="s">
        <v>21</v>
      </c>
      <c r="B28" s="28"/>
      <c r="C28" s="28"/>
      <c r="D28" s="28"/>
      <c r="E28" s="28"/>
      <c r="F28" s="28"/>
      <c r="G28" s="28"/>
      <c r="H28" s="28"/>
      <c r="I28" s="28"/>
      <c r="J28" s="29"/>
    </row>
    <row r="29" spans="1:12" ht="47.25">
      <c r="A29" s="4" t="s">
        <v>22</v>
      </c>
      <c r="B29" s="17" t="s">
        <v>23</v>
      </c>
      <c r="C29" s="5">
        <v>1</v>
      </c>
      <c r="D29" s="5">
        <v>1</v>
      </c>
      <c r="E29" s="5">
        <v>1</v>
      </c>
      <c r="F29" s="5">
        <v>2</v>
      </c>
      <c r="G29" s="5">
        <v>2</v>
      </c>
      <c r="H29" s="5">
        <v>2</v>
      </c>
      <c r="I29" s="17">
        <v>2</v>
      </c>
      <c r="J29" s="5">
        <v>2</v>
      </c>
      <c r="K29" s="5">
        <v>2</v>
      </c>
      <c r="L29" s="5">
        <v>2</v>
      </c>
    </row>
    <row r="30" spans="1:12" ht="31.5">
      <c r="A30" s="4" t="s">
        <v>24</v>
      </c>
      <c r="B30" s="17" t="s">
        <v>25</v>
      </c>
      <c r="C30" s="8">
        <v>147.06</v>
      </c>
      <c r="D30" s="8">
        <f aca="true" t="shared" si="0" ref="D30:I30">D31+D32+D33</f>
        <v>147.13</v>
      </c>
      <c r="E30" s="8">
        <f t="shared" si="0"/>
        <v>152.74</v>
      </c>
      <c r="F30" s="8">
        <f t="shared" si="0"/>
        <v>152.74</v>
      </c>
      <c r="G30" s="8">
        <f t="shared" si="0"/>
        <v>152.74</v>
      </c>
      <c r="H30" s="8">
        <f t="shared" si="0"/>
        <v>155.118</v>
      </c>
      <c r="I30" s="8">
        <f t="shared" si="0"/>
        <v>155.118</v>
      </c>
      <c r="J30" s="8">
        <f>J31+J32+J33</f>
        <v>155.118</v>
      </c>
      <c r="K30" s="8">
        <f>K31+K32+K33</f>
        <v>154.57</v>
      </c>
      <c r="L30" s="8">
        <f>L31+L32+L33</f>
        <v>153.07</v>
      </c>
    </row>
    <row r="31" spans="1:12" ht="15.75">
      <c r="A31" s="4" t="s">
        <v>26</v>
      </c>
      <c r="B31" s="17" t="s">
        <v>25</v>
      </c>
      <c r="C31" s="8">
        <v>71.17</v>
      </c>
      <c r="D31" s="8">
        <v>71.17</v>
      </c>
      <c r="E31" s="8">
        <v>71.17</v>
      </c>
      <c r="F31" s="8">
        <v>71.17</v>
      </c>
      <c r="G31" s="8">
        <v>71.17</v>
      </c>
      <c r="H31" s="8">
        <v>71.17</v>
      </c>
      <c r="I31" s="21">
        <v>71.17</v>
      </c>
      <c r="J31" s="8">
        <v>71.17</v>
      </c>
      <c r="K31" s="8">
        <v>69</v>
      </c>
      <c r="L31" s="8">
        <v>67</v>
      </c>
    </row>
    <row r="32" spans="1:12" ht="15.75">
      <c r="A32" s="4" t="s">
        <v>27</v>
      </c>
      <c r="B32" s="17" t="s">
        <v>25</v>
      </c>
      <c r="C32" s="8">
        <v>71.89</v>
      </c>
      <c r="D32" s="8">
        <v>71.89</v>
      </c>
      <c r="E32" s="8">
        <v>77.5</v>
      </c>
      <c r="F32" s="8">
        <v>77.5</v>
      </c>
      <c r="G32" s="12">
        <v>77.5</v>
      </c>
      <c r="H32" s="12">
        <v>79.878</v>
      </c>
      <c r="I32" s="12">
        <v>79.878</v>
      </c>
      <c r="J32" s="12">
        <v>79.878</v>
      </c>
      <c r="K32" s="12">
        <v>81.5</v>
      </c>
      <c r="L32" s="12">
        <v>82</v>
      </c>
    </row>
    <row r="33" spans="1:12" ht="15.75">
      <c r="A33" s="4" t="s">
        <v>28</v>
      </c>
      <c r="B33" s="17" t="s">
        <v>25</v>
      </c>
      <c r="C33" s="8">
        <v>4</v>
      </c>
      <c r="D33" s="8">
        <v>4.07</v>
      </c>
      <c r="E33" s="8">
        <v>4.07</v>
      </c>
      <c r="F33" s="8">
        <v>4.07</v>
      </c>
      <c r="G33" s="8">
        <v>4.07</v>
      </c>
      <c r="H33" s="8">
        <v>4.07</v>
      </c>
      <c r="I33" s="21">
        <v>4.07</v>
      </c>
      <c r="J33" s="8">
        <v>4.07</v>
      </c>
      <c r="K33" s="8">
        <v>4.07</v>
      </c>
      <c r="L33" s="8">
        <v>4.07</v>
      </c>
    </row>
    <row r="34" spans="1:12" ht="31.5">
      <c r="A34" s="4" t="s">
        <v>29</v>
      </c>
      <c r="B34" s="17" t="s">
        <v>30</v>
      </c>
      <c r="C34" s="8">
        <v>11.19</v>
      </c>
      <c r="D34" s="8">
        <v>10.48</v>
      </c>
      <c r="E34" s="8">
        <v>9.57</v>
      </c>
      <c r="F34" s="8">
        <v>6.16</v>
      </c>
      <c r="G34" s="8">
        <v>5.94</v>
      </c>
      <c r="H34" s="8">
        <v>6.26</v>
      </c>
      <c r="I34" s="21">
        <v>5.63</v>
      </c>
      <c r="J34" s="8">
        <v>5.3</v>
      </c>
      <c r="K34" s="8">
        <v>5.1</v>
      </c>
      <c r="L34" s="8">
        <v>4.9</v>
      </c>
    </row>
    <row r="35" spans="1:12" ht="31.5">
      <c r="A35" s="4" t="s">
        <v>31</v>
      </c>
      <c r="B35" s="17" t="s">
        <v>30</v>
      </c>
      <c r="C35" s="8">
        <v>0.95</v>
      </c>
      <c r="D35" s="8">
        <v>0.95</v>
      </c>
      <c r="E35" s="8">
        <v>0.95</v>
      </c>
      <c r="F35" s="8">
        <v>0.42</v>
      </c>
      <c r="G35" s="8">
        <v>1.3</v>
      </c>
      <c r="H35" s="12">
        <v>3.059</v>
      </c>
      <c r="I35" s="12">
        <v>3.059</v>
      </c>
      <c r="J35" s="12">
        <v>3.059</v>
      </c>
      <c r="K35" s="12">
        <v>4.1</v>
      </c>
      <c r="L35" s="12">
        <v>4.1</v>
      </c>
    </row>
    <row r="36" spans="1:12" ht="31.5">
      <c r="A36" s="4" t="s">
        <v>32</v>
      </c>
      <c r="B36" s="18" t="s">
        <v>33</v>
      </c>
      <c r="C36" s="8">
        <v>25.03</v>
      </c>
      <c r="D36" s="8">
        <v>25.86</v>
      </c>
      <c r="E36" s="8">
        <v>27.04</v>
      </c>
      <c r="F36" s="8">
        <v>34.59</v>
      </c>
      <c r="G36" s="8">
        <v>29.44</v>
      </c>
      <c r="H36" s="8">
        <v>30.02</v>
      </c>
      <c r="I36" s="21">
        <v>31</v>
      </c>
      <c r="J36" s="8">
        <v>31.5</v>
      </c>
      <c r="K36" s="8">
        <v>32</v>
      </c>
      <c r="L36" s="8">
        <v>32.5</v>
      </c>
    </row>
    <row r="37" spans="1:12" ht="31.5">
      <c r="A37" s="4" t="s">
        <v>34</v>
      </c>
      <c r="B37" s="17" t="s">
        <v>23</v>
      </c>
      <c r="C37" s="8">
        <v>8</v>
      </c>
      <c r="D37" s="8">
        <v>69</v>
      </c>
      <c r="E37" s="8">
        <v>7</v>
      </c>
      <c r="F37" s="8">
        <v>7</v>
      </c>
      <c r="G37" s="8">
        <v>13</v>
      </c>
      <c r="H37" s="8">
        <v>8</v>
      </c>
      <c r="I37" s="21">
        <v>8</v>
      </c>
      <c r="J37" s="8">
        <v>7</v>
      </c>
      <c r="K37" s="8">
        <v>7</v>
      </c>
      <c r="L37" s="8">
        <v>6</v>
      </c>
    </row>
    <row r="38" spans="1:12" ht="47.25">
      <c r="A38" s="4" t="s">
        <v>35</v>
      </c>
      <c r="B38" s="17" t="s">
        <v>36</v>
      </c>
      <c r="C38" s="5">
        <v>0.1743</v>
      </c>
      <c r="D38" s="5">
        <v>2.768</v>
      </c>
      <c r="E38" s="5">
        <v>0.228</v>
      </c>
      <c r="F38" s="12">
        <v>0.24</v>
      </c>
      <c r="G38" s="12">
        <v>0.415</v>
      </c>
      <c r="H38" s="12">
        <v>0.301</v>
      </c>
      <c r="I38" s="22">
        <v>0.352</v>
      </c>
      <c r="J38" s="12">
        <v>0.36</v>
      </c>
      <c r="K38" s="12">
        <v>0.37</v>
      </c>
      <c r="L38" s="12">
        <v>0.363</v>
      </c>
    </row>
    <row r="39" spans="1:10" ht="15.75">
      <c r="A39" s="27" t="s">
        <v>37</v>
      </c>
      <c r="B39" s="28"/>
      <c r="C39" s="28"/>
      <c r="D39" s="28"/>
      <c r="E39" s="28"/>
      <c r="F39" s="28"/>
      <c r="G39" s="28"/>
      <c r="H39" s="28"/>
      <c r="I39" s="28"/>
      <c r="J39" s="29"/>
    </row>
    <row r="40" spans="1:12" s="26" customFormat="1" ht="47.25">
      <c r="A40" s="9" t="s">
        <v>38</v>
      </c>
      <c r="B40" s="10" t="s">
        <v>6</v>
      </c>
      <c r="C40" s="10">
        <v>143.78</v>
      </c>
      <c r="D40" s="10">
        <v>167.51</v>
      </c>
      <c r="E40" s="10">
        <v>155.26</v>
      </c>
      <c r="F40" s="45">
        <f>77.210165+76.03017</f>
        <v>153.24033500000002</v>
      </c>
      <c r="G40" s="10">
        <f>62.201026+7.319901</f>
        <v>69.520927</v>
      </c>
      <c r="H40" s="10">
        <f>63.077802+36.335873</f>
        <v>99.413675</v>
      </c>
      <c r="I40" s="10">
        <f>72.127517+35.987894</f>
        <v>108.115411</v>
      </c>
      <c r="J40" s="10">
        <f>72.127517+33.987894</f>
        <v>106.115411</v>
      </c>
      <c r="K40" s="10">
        <f>72.127517+28.987894</f>
        <v>101.115411</v>
      </c>
      <c r="L40" s="10">
        <f>72.127517+25.587894</f>
        <v>97.71541099999999</v>
      </c>
    </row>
    <row r="41" spans="1:10" ht="15.75">
      <c r="A41" s="27" t="s">
        <v>39</v>
      </c>
      <c r="B41" s="28"/>
      <c r="C41" s="28"/>
      <c r="D41" s="28"/>
      <c r="E41" s="28"/>
      <c r="F41" s="28"/>
      <c r="G41" s="28"/>
      <c r="H41" s="28"/>
      <c r="I41" s="28"/>
      <c r="J41" s="29"/>
    </row>
    <row r="42" spans="1:12" ht="15.75">
      <c r="A42" s="11" t="s">
        <v>40</v>
      </c>
      <c r="B42" s="12" t="s">
        <v>41</v>
      </c>
      <c r="C42" s="12">
        <v>879.722</v>
      </c>
      <c r="D42" s="12">
        <v>879.722</v>
      </c>
      <c r="E42" s="12">
        <v>879.722</v>
      </c>
      <c r="F42" s="12">
        <v>879.722</v>
      </c>
      <c r="G42" s="12">
        <v>879.722</v>
      </c>
      <c r="H42" s="12">
        <v>879.722</v>
      </c>
      <c r="I42" s="22">
        <v>879.722</v>
      </c>
      <c r="J42" s="12">
        <v>879.722</v>
      </c>
      <c r="K42" s="12">
        <v>879.722</v>
      </c>
      <c r="L42" s="12">
        <v>879.722</v>
      </c>
    </row>
    <row r="43" spans="1:12" ht="15.75">
      <c r="A43" s="11" t="s">
        <v>42</v>
      </c>
      <c r="B43" s="13" t="s">
        <v>41</v>
      </c>
      <c r="C43" s="14">
        <v>16.4209</v>
      </c>
      <c r="D43" s="14">
        <v>22.2352</v>
      </c>
      <c r="E43" s="14">
        <v>22.2352</v>
      </c>
      <c r="F43" s="14">
        <v>22.1755</v>
      </c>
      <c r="G43" s="14">
        <v>22.1755</v>
      </c>
      <c r="H43" s="14">
        <v>22.1755</v>
      </c>
      <c r="I43" s="23">
        <v>22.1755</v>
      </c>
      <c r="J43" s="14">
        <v>22.1755</v>
      </c>
      <c r="K43" s="14">
        <v>22.1755</v>
      </c>
      <c r="L43" s="14">
        <v>22.1755</v>
      </c>
    </row>
    <row r="44" spans="1:10" ht="15.75">
      <c r="A44" s="31" t="s">
        <v>43</v>
      </c>
      <c r="B44" s="32"/>
      <c r="C44" s="32"/>
      <c r="D44" s="32"/>
      <c r="E44" s="32"/>
      <c r="F44" s="32"/>
      <c r="G44" s="32"/>
      <c r="H44" s="32"/>
      <c r="I44" s="32"/>
      <c r="J44" s="33"/>
    </row>
    <row r="45" spans="1:12" ht="31.5">
      <c r="A45" s="4" t="s">
        <v>44</v>
      </c>
      <c r="B45" s="5" t="s">
        <v>45</v>
      </c>
      <c r="C45" s="5">
        <v>7.534</v>
      </c>
      <c r="D45" s="5">
        <v>7.398</v>
      </c>
      <c r="E45" s="5">
        <v>7.256</v>
      </c>
      <c r="F45" s="12">
        <v>6.787</v>
      </c>
      <c r="G45" s="12">
        <v>6.664</v>
      </c>
      <c r="H45" s="12">
        <v>6.642</v>
      </c>
      <c r="I45" s="12">
        <v>6.589</v>
      </c>
      <c r="J45" s="12">
        <v>6.502</v>
      </c>
      <c r="K45" s="12">
        <v>6.492</v>
      </c>
      <c r="L45" s="12">
        <v>6.481</v>
      </c>
    </row>
    <row r="46" spans="1:12" ht="15.75">
      <c r="A46" s="4" t="s">
        <v>46</v>
      </c>
      <c r="B46" s="5" t="s">
        <v>45</v>
      </c>
      <c r="C46" s="5"/>
      <c r="D46" s="5"/>
      <c r="E46" s="5"/>
      <c r="F46" s="12"/>
      <c r="G46" s="12"/>
      <c r="H46" s="12"/>
      <c r="I46" s="12"/>
      <c r="J46" s="12"/>
      <c r="K46" s="24"/>
      <c r="L46" s="24"/>
    </row>
    <row r="47" spans="1:12" ht="15.75">
      <c r="A47" s="4" t="s">
        <v>47</v>
      </c>
      <c r="B47" s="5" t="s">
        <v>45</v>
      </c>
      <c r="C47" s="5">
        <v>7.534</v>
      </c>
      <c r="D47" s="5">
        <v>7.398</v>
      </c>
      <c r="E47" s="5">
        <v>7.256</v>
      </c>
      <c r="F47" s="12">
        <v>6.787</v>
      </c>
      <c r="G47" s="12">
        <v>6.664</v>
      </c>
      <c r="H47" s="12">
        <v>6.642</v>
      </c>
      <c r="I47" s="12">
        <v>6.589</v>
      </c>
      <c r="J47" s="12">
        <v>6.502</v>
      </c>
      <c r="K47" s="12">
        <v>6.492</v>
      </c>
      <c r="L47" s="12">
        <v>6.481</v>
      </c>
    </row>
    <row r="48" spans="1:12" ht="15.75">
      <c r="A48" s="4" t="s">
        <v>48</v>
      </c>
      <c r="B48" s="5" t="s">
        <v>8</v>
      </c>
      <c r="C48" s="5">
        <v>-2.52</v>
      </c>
      <c r="D48" s="5">
        <v>-136</v>
      </c>
      <c r="E48" s="5">
        <f>(E45-D45)*1000</f>
        <v>-141.99999999999946</v>
      </c>
      <c r="F48" s="5">
        <f>(F45-E45)*1000</f>
        <v>-469.0000000000003</v>
      </c>
      <c r="G48" s="5">
        <f aca="true" t="shared" si="1" ref="G48:L48">(G45-F45)*1000</f>
        <v>-123.00000000000023</v>
      </c>
      <c r="H48" s="5">
        <f t="shared" si="1"/>
        <v>-21.999999999999353</v>
      </c>
      <c r="I48" s="5">
        <f t="shared" si="1"/>
        <v>-52.999999999999936</v>
      </c>
      <c r="J48" s="5">
        <f t="shared" si="1"/>
        <v>-87.00000000000063</v>
      </c>
      <c r="K48" s="5">
        <f t="shared" si="1"/>
        <v>-9.999999999999787</v>
      </c>
      <c r="L48" s="5">
        <f t="shared" si="1"/>
        <v>-11.00000000000012</v>
      </c>
    </row>
    <row r="49" spans="1:10" ht="15.75">
      <c r="A49" s="27" t="s">
        <v>49</v>
      </c>
      <c r="B49" s="28"/>
      <c r="C49" s="28"/>
      <c r="D49" s="28"/>
      <c r="E49" s="28"/>
      <c r="F49" s="28"/>
      <c r="G49" s="28"/>
      <c r="H49" s="28"/>
      <c r="I49" s="28"/>
      <c r="J49" s="29"/>
    </row>
    <row r="50" spans="1:12" ht="31.5">
      <c r="A50" s="4" t="s">
        <v>50</v>
      </c>
      <c r="B50" s="5" t="s">
        <v>8</v>
      </c>
      <c r="C50" s="5">
        <v>26</v>
      </c>
      <c r="D50" s="5">
        <v>24</v>
      </c>
      <c r="E50" s="5">
        <v>24</v>
      </c>
      <c r="F50" s="5">
        <v>24</v>
      </c>
      <c r="G50" s="5">
        <v>24</v>
      </c>
      <c r="H50" s="5">
        <v>24</v>
      </c>
      <c r="I50" s="17">
        <v>24</v>
      </c>
      <c r="J50" s="5">
        <v>24</v>
      </c>
      <c r="K50" s="5">
        <v>24</v>
      </c>
      <c r="L50" s="5">
        <v>24</v>
      </c>
    </row>
    <row r="51" spans="1:12" ht="15.75">
      <c r="A51" s="4" t="s">
        <v>51</v>
      </c>
      <c r="B51" s="5"/>
      <c r="C51" s="5">
        <v>10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17">
        <v>10</v>
      </c>
      <c r="J51" s="5">
        <v>10</v>
      </c>
      <c r="K51" s="5">
        <v>10</v>
      </c>
      <c r="L51" s="5">
        <v>10</v>
      </c>
    </row>
    <row r="52" spans="1:12" s="26" customFormat="1" ht="31.5">
      <c r="A52" s="9" t="s">
        <v>52</v>
      </c>
      <c r="B52" s="10" t="s">
        <v>53</v>
      </c>
      <c r="C52" s="10">
        <v>15079.6</v>
      </c>
      <c r="D52" s="10">
        <v>14793.9</v>
      </c>
      <c r="E52" s="43">
        <v>16013.734</v>
      </c>
      <c r="F52" s="10">
        <v>17093.85</v>
      </c>
      <c r="G52" s="45">
        <v>15489.71</v>
      </c>
      <c r="H52" s="10">
        <v>17276.848</v>
      </c>
      <c r="I52" s="10">
        <v>16461.417</v>
      </c>
      <c r="J52" s="10">
        <f>I52/100*105</f>
        <v>17284.48785</v>
      </c>
      <c r="K52" s="44">
        <f>J52/100*105</f>
        <v>18148.7122425</v>
      </c>
      <c r="L52" s="44">
        <f>K52/100*105</f>
        <v>19056.147854625004</v>
      </c>
    </row>
    <row r="53" spans="1:12" ht="15.75">
      <c r="A53" s="4"/>
      <c r="B53" s="5"/>
      <c r="C53" s="5"/>
      <c r="D53" s="5"/>
      <c r="E53" s="5"/>
      <c r="F53" s="5"/>
      <c r="G53" s="5"/>
      <c r="H53" s="5"/>
      <c r="I53" s="17"/>
      <c r="J53" s="24"/>
      <c r="K53" s="24"/>
      <c r="L53" s="24"/>
    </row>
  </sheetData>
  <sheetProtection/>
  <mergeCells count="11">
    <mergeCell ref="A49:J49"/>
    <mergeCell ref="A6:J6"/>
    <mergeCell ref="A9:J9"/>
    <mergeCell ref="A20:J20"/>
    <mergeCell ref="A28:J28"/>
    <mergeCell ref="A25:J25"/>
    <mergeCell ref="A4:A5"/>
    <mergeCell ref="A2:J2"/>
    <mergeCell ref="A39:J39"/>
    <mergeCell ref="A41:J41"/>
    <mergeCell ref="A44:J44"/>
  </mergeCells>
  <printOptions/>
  <pageMargins left="0.48" right="0.1968503937007874" top="0.3937007874015748" bottom="0.35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Ткаченко Елена Валерьевна</cp:lastModifiedBy>
  <cp:lastPrinted>2022-11-15T07:56:01Z</cp:lastPrinted>
  <dcterms:created xsi:type="dcterms:W3CDTF">2016-11-23T09:38:52Z</dcterms:created>
  <dcterms:modified xsi:type="dcterms:W3CDTF">2022-11-16T02:11:04Z</dcterms:modified>
  <cp:category/>
  <cp:version/>
  <cp:contentType/>
  <cp:contentStatus/>
</cp:coreProperties>
</file>